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12" activeTab="0"/>
  </bookViews>
  <sheets>
    <sheet name="가계부" sheetId="1" r:id="rId1"/>
  </sheets>
  <definedNames/>
  <calcPr fullCalcOnLoad="1"/>
</workbook>
</file>

<file path=xl/sharedStrings.xml><?xml version="1.0" encoding="utf-8"?>
<sst xmlns="http://schemas.openxmlformats.org/spreadsheetml/2006/main" count="198" uniqueCount="122">
  <si>
    <t>날짜</t>
  </si>
  <si>
    <t>적요</t>
  </si>
  <si>
    <t>구분</t>
  </si>
  <si>
    <t>교통</t>
  </si>
  <si>
    <t>미리지출</t>
  </si>
  <si>
    <t>현지지출</t>
  </si>
  <si>
    <t>전체비용</t>
  </si>
  <si>
    <t>식비</t>
  </si>
  <si>
    <t>투어</t>
  </si>
  <si>
    <t>식비</t>
  </si>
  <si>
    <t>쇼핑</t>
  </si>
  <si>
    <t>위치</t>
  </si>
  <si>
    <t>일계(달러)</t>
  </si>
  <si>
    <t>교통</t>
  </si>
  <si>
    <t>식비</t>
  </si>
  <si>
    <t>식비</t>
  </si>
  <si>
    <t>식비</t>
  </si>
  <si>
    <t>교통</t>
  </si>
  <si>
    <t>교통</t>
  </si>
  <si>
    <t>식비</t>
  </si>
  <si>
    <t>쇼핑</t>
  </si>
  <si>
    <t>2인용</t>
  </si>
  <si>
    <t>항공권(에어아시아)</t>
  </si>
  <si>
    <t>쿠알라</t>
  </si>
  <si>
    <t>환전30유로</t>
  </si>
  <si>
    <t>링깃</t>
  </si>
  <si>
    <t>루피</t>
  </si>
  <si>
    <t>공항버스(12*4) 전철4번 4.2+4.8 (57)</t>
  </si>
  <si>
    <t>금(달러)</t>
  </si>
  <si>
    <t>달러</t>
  </si>
  <si>
    <t>아침 볶음면 12 주스 10</t>
  </si>
  <si>
    <t>점심 (만두국 12 죽 10)</t>
  </si>
  <si>
    <t>편의점 과자 7.4 커피크림빵 1</t>
  </si>
  <si>
    <t>충전 케이블 2개</t>
  </si>
  <si>
    <t>발리</t>
  </si>
  <si>
    <t>환전 100달러</t>
  </si>
  <si>
    <t>택시 80</t>
  </si>
  <si>
    <t>저녁식사 130 수퍼 22</t>
  </si>
  <si>
    <t>심카드</t>
  </si>
  <si>
    <t>환전 400달러</t>
  </si>
  <si>
    <t>배 예약</t>
  </si>
  <si>
    <t>숙비 2일</t>
  </si>
  <si>
    <t>점심 130, 저녁 72</t>
  </si>
  <si>
    <t>미용실 50</t>
  </si>
  <si>
    <t>과일 50, 피자/커피 75 바비굴링 40</t>
  </si>
  <si>
    <t>바나나 11 수퍼 80</t>
  </si>
  <si>
    <t>롬복</t>
  </si>
  <si>
    <t>보트비용 700 사설보트비 400</t>
  </si>
  <si>
    <t>바나나칩 5, 바나나 15, 라면2 40</t>
  </si>
  <si>
    <t>저녁 55, 물 20+10</t>
  </si>
  <si>
    <t>트라왕간</t>
  </si>
  <si>
    <t>점심 특식당 220 저녁 해변식당 170</t>
  </si>
  <si>
    <t>정글주스 47 물,과자 47 스프라잇 25</t>
  </si>
  <si>
    <t>스노클링 투어</t>
  </si>
  <si>
    <t>점심아이르 110 과일 80</t>
  </si>
  <si>
    <t>소토아얌 20 람부탄 20</t>
  </si>
  <si>
    <t>저녁 20, 꼬치 60</t>
  </si>
  <si>
    <t>주스 26, 환타 15, 땅콩8, 파파야 20</t>
  </si>
  <si>
    <t>메노</t>
  </si>
  <si>
    <t>보트 2인 70</t>
  </si>
  <si>
    <t>소피와룽 점심 112</t>
  </si>
  <si>
    <t>팩맨와룽 56</t>
  </si>
  <si>
    <t>지지와룽 105 코코넛 15, 파파야 30</t>
  </si>
  <si>
    <t>과자 50</t>
  </si>
  <si>
    <t>물 12+6 사삭카페 점심 95</t>
  </si>
  <si>
    <t>저녁 팩맨 133</t>
  </si>
  <si>
    <t>자전거 100</t>
  </si>
  <si>
    <t>점심과 후식 120</t>
  </si>
  <si>
    <t>소피 와룽 138</t>
  </si>
  <si>
    <t>물, 파인애플 26, 바나나 15 과자 35</t>
  </si>
  <si>
    <t>팩맨 점심 100 바나나 20</t>
  </si>
  <si>
    <t>메노-방살 40 렘바 택시 110</t>
  </si>
  <si>
    <t>라면 2 40 치킨밥 2 40</t>
  </si>
  <si>
    <t>페리 2인 100, 우붓 미니밴 300</t>
  </si>
  <si>
    <t>우붓</t>
  </si>
  <si>
    <t>이부오카 바비굴링 100</t>
  </si>
  <si>
    <t>점심 시장 와룽</t>
  </si>
  <si>
    <t>아이스크림 2 60 스프라잇 16</t>
  </si>
  <si>
    <t>망고 50 과자 4 50</t>
  </si>
  <si>
    <t>옥수수 10 밥 10 꼬치 20 찰밥 10</t>
  </si>
  <si>
    <t>달러 200 환전</t>
  </si>
  <si>
    <t>래프팅 65천원(58$)</t>
  </si>
  <si>
    <t>박물관 170</t>
  </si>
  <si>
    <t>카드</t>
  </si>
  <si>
    <t>아이스크림 35, 옥수수 2 10</t>
  </si>
  <si>
    <t>시장밥 50 물 6.5 수퍼 18.5</t>
  </si>
  <si>
    <t>꾸타 버스 2인 120</t>
  </si>
  <si>
    <t>울루와뚜</t>
  </si>
  <si>
    <t>꾸타,울루와뚜</t>
  </si>
  <si>
    <t>꾸따점심 60 물 5</t>
  </si>
  <si>
    <t>모카커피 77 수퍼 113</t>
  </si>
  <si>
    <t>택시 100, 오토바이 400 주차 3</t>
  </si>
  <si>
    <t>수리야 저녁 143, 아이스크림 13</t>
  </si>
  <si>
    <t>판다와비치 30</t>
  </si>
  <si>
    <t>누사두아 주차 3, 주유 17</t>
  </si>
  <si>
    <t>소시지튀김 10 인도마렛 20, 49</t>
  </si>
  <si>
    <t>점심65,바비사테40,저녁165,아이스크림20</t>
  </si>
  <si>
    <t>저녁90,수퍼56</t>
  </si>
  <si>
    <t>아침70,수퍼49,절벽와룽30</t>
  </si>
  <si>
    <t>냥냥비치 주차</t>
  </si>
  <si>
    <t>아침 50, 수퍼52, 옥수수 10, 점심 40</t>
  </si>
  <si>
    <t>드림랜드 주차 5, 술루반 주차 3</t>
  </si>
  <si>
    <t>저녁 수리야 110, 아이스크림 10</t>
  </si>
  <si>
    <t>머리끈</t>
  </si>
  <si>
    <t>울루와뚜 입장료 60</t>
  </si>
  <si>
    <t>MrWok점심 270, 저녁 85</t>
  </si>
  <si>
    <t>니르말라수퍼 249</t>
  </si>
  <si>
    <t>울루와뚜 주차 1, 눈갈란 주차 2</t>
  </si>
  <si>
    <t>비치 와룽 55, 선셋 멜론주스 25</t>
  </si>
  <si>
    <t>귀환</t>
  </si>
  <si>
    <t>하피드자 와룽 100</t>
  </si>
  <si>
    <t>크리슈나 쇼핑</t>
  </si>
  <si>
    <t>찻집 39</t>
  </si>
  <si>
    <t>쇼핑몰 주차 1, 택시 17.5</t>
  </si>
  <si>
    <t>재환전 50달러</t>
  </si>
  <si>
    <t>누들면 2, 두리안 하드 2 10</t>
  </si>
  <si>
    <t>숙비</t>
  </si>
  <si>
    <t>교통비</t>
  </si>
  <si>
    <t>에센셜오일 3개</t>
  </si>
  <si>
    <t>길리T 99,메노105,우붓74 울루 87</t>
  </si>
  <si>
    <t>숙비와 항공료</t>
  </si>
  <si>
    <t>17일간 발리여행 비용(쇼핑제외)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</si>
</sst>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  <numFmt numFmtId="177" formatCode="mm&quot;월&quot;\ dd&quot;일&quot;"/>
    <numFmt numFmtId="178" formatCode="_-[$€-2]\ * #,##0.00_-;\-[$€-2]\ * #,##0.00_-;_-[$€-2]\ * &quot;-&quot;??_-;_-@_-"/>
    <numFmt numFmtId="179" formatCode="[$-412]yyyy&quot;년&quot;\ m&quot;월&quot;\ d&quot;일&quot;\ dddd"/>
    <numFmt numFmtId="180" formatCode="[$-412]AM/PM\ h:mm:ss"/>
    <numFmt numFmtId="181" formatCode="0.0000000"/>
    <numFmt numFmtId="182" formatCode="0.00000000"/>
    <numFmt numFmtId="183" formatCode="0.00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[$€-2]\ * #,##0.0_-;\-[$€-2]\ * #,##0.0_-;_-[$€-2]\ * &quot;-&quot;??_-;_-@_-"/>
    <numFmt numFmtId="190" formatCode="_-[$€-2]\ * #,##0_-;\-[$€-2]\ * #,##0_-;_-[$€-2]\ * &quot;-&quot;??_-;_-@_-"/>
    <numFmt numFmtId="191" formatCode="_-[$₩-412]* #,##0.00_-;\-[$₩-412]* #,##0.00_-;_-[$₩-412]* &quot;-&quot;??_-;_-@_-"/>
    <numFmt numFmtId="192" formatCode="[$€-2]\ #,##0;[Red]\-[$€-2]\ 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\$* #,##0.00_ ;_-\$* \-#,##0.00\ ;_-\$* &quot;-&quot;??_ ;_-@_ "/>
    <numFmt numFmtId="198" formatCode="_-\$* #,##0_ ;_-\$* \-#,##0\ ;_-\$* &quot;-&quot;_ ;_-@_ "/>
    <numFmt numFmtId="199" formatCode="_-[$₩-412]* #,##0_-;\-[$₩-412]* #,##0_-;_-[$₩-412]* &quot;-&quot;_-;_-@_-"/>
    <numFmt numFmtId="200" formatCode="#,##0_);[Red]\(#,##0\)"/>
    <numFmt numFmtId="201" formatCode="0_ "/>
    <numFmt numFmtId="202" formatCode="0.0_ "/>
  </numFmts>
  <fonts count="53">
    <font>
      <sz val="10"/>
      <name val="돋움"/>
      <family val="3"/>
    </font>
    <font>
      <sz val="10"/>
      <name val="Arial"/>
      <family val="2"/>
    </font>
    <font>
      <u val="single"/>
      <sz val="10"/>
      <name val="돋움"/>
      <family val="3"/>
    </font>
    <font>
      <sz val="11"/>
      <name val="돋움"/>
      <family val="3"/>
    </font>
    <font>
      <sz val="11"/>
      <name val="연인Regular"/>
      <family val="1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돋움"/>
      <family val="3"/>
    </font>
    <font>
      <sz val="10"/>
      <name val="맑은 고딕"/>
      <family val="3"/>
    </font>
    <font>
      <sz val="6"/>
      <name val="맑은 고딕"/>
      <family val="3"/>
    </font>
    <font>
      <sz val="10"/>
      <color indexed="49"/>
      <name val="맑은 고딕"/>
      <family val="3"/>
    </font>
    <font>
      <sz val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돋움"/>
      <family val="3"/>
    </font>
    <font>
      <sz val="10"/>
      <name val="Cambria"/>
      <family val="3"/>
    </font>
    <font>
      <sz val="6"/>
      <name val="Cambria"/>
      <family val="3"/>
    </font>
    <font>
      <sz val="11"/>
      <color rgb="FFFF0000"/>
      <name val="Cambria"/>
      <family val="3"/>
    </font>
    <font>
      <sz val="10"/>
      <color theme="3" tint="0.39998000860214233"/>
      <name val="Cambria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48" fillId="33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shrinkToFit="1"/>
    </xf>
    <xf numFmtId="201" fontId="48" fillId="0" borderId="10" xfId="0" applyNumberFormat="1" applyFont="1" applyBorder="1" applyAlignment="1">
      <alignment horizontal="right" vertical="center"/>
    </xf>
    <xf numFmtId="0" fontId="48" fillId="33" borderId="10" xfId="0" applyFont="1" applyFill="1" applyBorder="1" applyAlignment="1">
      <alignment horizontal="right" vertical="center"/>
    </xf>
    <xf numFmtId="0" fontId="48" fillId="33" borderId="10" xfId="0" applyNumberFormat="1" applyFont="1" applyFill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left" vertical="center" shrinkToFit="1"/>
    </xf>
    <xf numFmtId="42" fontId="1" fillId="33" borderId="10" xfId="63" applyFill="1" applyBorder="1" applyAlignment="1">
      <alignment horizontal="center" vertical="center"/>
    </xf>
    <xf numFmtId="199" fontId="49" fillId="33" borderId="10" xfId="0" applyNumberFormat="1" applyFont="1" applyFill="1" applyBorder="1" applyAlignment="1">
      <alignment horizontal="right" vertical="center"/>
    </xf>
    <xf numFmtId="176" fontId="48" fillId="0" borderId="10" xfId="0" applyNumberFormat="1" applyFont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horizontal="center" vertical="center" shrinkToFit="1"/>
    </xf>
    <xf numFmtId="176" fontId="48" fillId="0" borderId="11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center" shrinkToFit="1"/>
    </xf>
    <xf numFmtId="197" fontId="1" fillId="0" borderId="10" xfId="63" applyNumberFormat="1" applyBorder="1" applyAlignment="1">
      <alignment vertical="center"/>
    </xf>
    <xf numFmtId="0" fontId="48" fillId="0" borderId="0" xfId="0" applyNumberFormat="1" applyFont="1" applyFill="1" applyBorder="1" applyAlignment="1">
      <alignment horizontal="left" vertical="center"/>
    </xf>
    <xf numFmtId="0" fontId="48" fillId="33" borderId="12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42" fontId="48" fillId="33" borderId="13" xfId="0" applyNumberFormat="1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97" fontId="0" fillId="0" borderId="0" xfId="0" applyNumberFormat="1" applyAlignment="1">
      <alignment/>
    </xf>
    <xf numFmtId="0" fontId="50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197" fontId="1" fillId="0" borderId="13" xfId="63" applyNumberFormat="1" applyBorder="1" applyAlignment="1">
      <alignment horizontal="center" vertical="center"/>
    </xf>
    <xf numFmtId="197" fontId="1" fillId="0" borderId="16" xfId="63" applyNumberFormat="1" applyBorder="1" applyAlignment="1">
      <alignment horizontal="center" vertical="center"/>
    </xf>
    <xf numFmtId="197" fontId="1" fillId="0" borderId="17" xfId="63" applyNumberForma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48" fillId="33" borderId="11" xfId="0" applyNumberFormat="1" applyFont="1" applyFill="1" applyBorder="1" applyAlignment="1">
      <alignment horizontal="center" vertical="center"/>
    </xf>
    <xf numFmtId="0" fontId="48" fillId="33" borderId="12" xfId="0" applyNumberFormat="1" applyFont="1" applyFill="1" applyBorder="1" applyAlignment="1">
      <alignment horizontal="center" vertical="center"/>
    </xf>
    <xf numFmtId="42" fontId="51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0" fontId="48" fillId="33" borderId="0" xfId="0" applyNumberFormat="1" applyFont="1" applyFill="1" applyBorder="1" applyAlignment="1">
      <alignment horizontal="right" vertical="center"/>
    </xf>
    <xf numFmtId="202" fontId="48" fillId="0" borderId="10" xfId="0" applyNumberFormat="1" applyFont="1" applyBorder="1" applyAlignment="1">
      <alignment horizontal="right" vertical="center"/>
    </xf>
    <xf numFmtId="201" fontId="0" fillId="0" borderId="0" xfId="0" applyNumberFormat="1" applyAlignment="1">
      <alignment/>
    </xf>
    <xf numFmtId="176" fontId="48" fillId="33" borderId="11" xfId="0" applyNumberFormat="1" applyFont="1" applyFill="1" applyBorder="1" applyAlignment="1">
      <alignment horizontal="center" vertical="center" shrinkToFit="1"/>
    </xf>
    <xf numFmtId="197" fontId="52" fillId="33" borderId="17" xfId="0" applyNumberFormat="1" applyFont="1" applyFill="1" applyBorder="1" applyAlignment="1">
      <alignment vertical="center"/>
    </xf>
    <xf numFmtId="197" fontId="52" fillId="33" borderId="17" xfId="0" applyNumberFormat="1" applyFont="1" applyFill="1" applyBorder="1" applyAlignment="1">
      <alignment horizontal="center" vertical="center"/>
    </xf>
    <xf numFmtId="42" fontId="49" fillId="33" borderId="13" xfId="0" applyNumberFormat="1" applyFont="1" applyFill="1" applyBorder="1" applyAlignment="1">
      <alignment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결과" xfId="39"/>
    <cellStyle name="결과 1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52">
      <selection activeCell="D92" sqref="D92:G92"/>
    </sheetView>
  </sheetViews>
  <sheetFormatPr defaultColWidth="12" defaultRowHeight="12"/>
  <cols>
    <col min="1" max="1" width="14.5" style="1" customWidth="1"/>
    <col min="2" max="2" width="14.5" style="28" customWidth="1"/>
    <col min="3" max="3" width="36.16015625" style="8" customWidth="1"/>
    <col min="4" max="4" width="7.16015625" style="2" customWidth="1"/>
    <col min="5" max="5" width="10" style="10" customWidth="1"/>
    <col min="6" max="6" width="9.83203125" style="3" customWidth="1"/>
    <col min="7" max="7" width="12" style="12" customWidth="1"/>
    <col min="8" max="8" width="7.5" style="12" customWidth="1"/>
    <col min="9" max="9" width="16.66015625" style="0" bestFit="1" customWidth="1"/>
  </cols>
  <sheetData>
    <row r="1" spans="1:8" ht="15.75" customHeight="1">
      <c r="A1" s="36" t="s">
        <v>21</v>
      </c>
      <c r="B1" s="37"/>
      <c r="C1" s="37"/>
      <c r="D1" s="37"/>
      <c r="E1" s="37"/>
      <c r="F1" s="37"/>
      <c r="G1" s="37"/>
      <c r="H1" s="11"/>
    </row>
    <row r="2" spans="1:9" ht="15.75" customHeight="1">
      <c r="A2" s="13" t="s">
        <v>0</v>
      </c>
      <c r="B2" s="25" t="s">
        <v>11</v>
      </c>
      <c r="C2" s="20" t="s">
        <v>1</v>
      </c>
      <c r="D2" s="17" t="s">
        <v>2</v>
      </c>
      <c r="E2" s="17" t="s">
        <v>28</v>
      </c>
      <c r="F2" s="18" t="s">
        <v>29</v>
      </c>
      <c r="G2" s="42" t="s">
        <v>12</v>
      </c>
      <c r="H2" s="46" t="s">
        <v>25</v>
      </c>
      <c r="I2">
        <v>13.89</v>
      </c>
    </row>
    <row r="3" spans="1:9" ht="15.75" customHeight="1">
      <c r="A3" s="13"/>
      <c r="B3" s="25"/>
      <c r="C3" s="20"/>
      <c r="D3" s="17"/>
      <c r="E3" s="17"/>
      <c r="F3" s="23"/>
      <c r="G3" s="43"/>
      <c r="H3" s="46" t="s">
        <v>26</v>
      </c>
      <c r="I3">
        <v>14.25</v>
      </c>
    </row>
    <row r="4" spans="1:7" ht="16.5" customHeight="1">
      <c r="A4" s="13">
        <v>43133</v>
      </c>
      <c r="B4" s="25"/>
      <c r="C4" s="21" t="s">
        <v>22</v>
      </c>
      <c r="D4" s="22"/>
      <c r="E4" s="52">
        <v>836192</v>
      </c>
      <c r="F4" s="50">
        <v>744</v>
      </c>
      <c r="G4" s="43"/>
    </row>
    <row r="5" spans="1:7" ht="16.5" customHeight="1">
      <c r="A5" s="13">
        <v>43291</v>
      </c>
      <c r="B5" s="49" t="s">
        <v>116</v>
      </c>
      <c r="C5" s="21" t="s">
        <v>119</v>
      </c>
      <c r="D5" s="22"/>
      <c r="E5" s="33"/>
      <c r="F5" s="51">
        <v>365</v>
      </c>
      <c r="G5" s="31"/>
    </row>
    <row r="6" spans="1:7" ht="15.75" customHeight="1">
      <c r="A6" s="14">
        <v>43309</v>
      </c>
      <c r="B6" s="26" t="s">
        <v>23</v>
      </c>
      <c r="C6" s="15" t="s">
        <v>24</v>
      </c>
      <c r="D6" s="19"/>
      <c r="E6" s="19">
        <v>129</v>
      </c>
      <c r="F6" s="16"/>
      <c r="G6" s="16"/>
    </row>
    <row r="7" spans="1:7" ht="15.75" customHeight="1">
      <c r="A7" s="24">
        <f>A6</f>
        <v>43309</v>
      </c>
      <c r="B7" s="26"/>
      <c r="C7" s="15" t="s">
        <v>27</v>
      </c>
      <c r="D7" s="19" t="s">
        <v>3</v>
      </c>
      <c r="E7" s="19">
        <v>57</v>
      </c>
      <c r="F7" s="47">
        <f>E7/$I$2</f>
        <v>4.103671706263499</v>
      </c>
      <c r="G7" s="16"/>
    </row>
    <row r="8" spans="1:7" ht="15.75" customHeight="1">
      <c r="A8" s="34">
        <f aca="true" t="shared" si="0" ref="A8:A71">A7</f>
        <v>43309</v>
      </c>
      <c r="B8" s="26"/>
      <c r="C8" s="15" t="s">
        <v>30</v>
      </c>
      <c r="D8" s="19" t="s">
        <v>7</v>
      </c>
      <c r="E8" s="19">
        <v>22</v>
      </c>
      <c r="F8" s="47">
        <f>E8/$I$2</f>
        <v>1.583873290136789</v>
      </c>
      <c r="G8" s="16"/>
    </row>
    <row r="9" spans="1:7" ht="15.75" customHeight="1">
      <c r="A9" s="34">
        <f t="shared" si="0"/>
        <v>43309</v>
      </c>
      <c r="B9" s="26"/>
      <c r="C9" s="15" t="s">
        <v>31</v>
      </c>
      <c r="D9" s="19" t="s">
        <v>7</v>
      </c>
      <c r="E9" s="19">
        <v>22</v>
      </c>
      <c r="F9" s="47">
        <f>E9/$I$2</f>
        <v>1.583873290136789</v>
      </c>
      <c r="G9" s="16"/>
    </row>
    <row r="10" spans="1:7" ht="15.75" customHeight="1">
      <c r="A10" s="34">
        <f t="shared" si="0"/>
        <v>43309</v>
      </c>
      <c r="B10" s="26"/>
      <c r="C10" s="15" t="s">
        <v>32</v>
      </c>
      <c r="D10" s="19" t="s">
        <v>15</v>
      </c>
      <c r="E10" s="19">
        <v>8.4</v>
      </c>
      <c r="F10" s="47">
        <f>E10/$I$2</f>
        <v>0.6047516198704104</v>
      </c>
      <c r="G10" s="16"/>
    </row>
    <row r="11" spans="1:7" ht="15.75" customHeight="1">
      <c r="A11" s="34">
        <f t="shared" si="0"/>
        <v>43309</v>
      </c>
      <c r="B11" s="26"/>
      <c r="C11" s="15" t="s">
        <v>33</v>
      </c>
      <c r="D11" s="19" t="s">
        <v>10</v>
      </c>
      <c r="E11" s="19">
        <v>20</v>
      </c>
      <c r="F11" s="47">
        <f>E11/$I$2</f>
        <v>1.4398848092152627</v>
      </c>
      <c r="G11" s="16"/>
    </row>
    <row r="12" spans="1:8" ht="15.75" customHeight="1">
      <c r="A12" s="34">
        <f t="shared" si="0"/>
        <v>43309</v>
      </c>
      <c r="B12" s="26" t="s">
        <v>34</v>
      </c>
      <c r="C12" s="15" t="s">
        <v>35</v>
      </c>
      <c r="D12" s="19"/>
      <c r="E12" s="19">
        <v>1400</v>
      </c>
      <c r="F12" s="47"/>
      <c r="G12" s="16"/>
      <c r="H12"/>
    </row>
    <row r="13" spans="1:7" ht="15.75" customHeight="1">
      <c r="A13" s="34">
        <f t="shared" si="0"/>
        <v>43309</v>
      </c>
      <c r="B13" s="26"/>
      <c r="C13" s="15" t="s">
        <v>36</v>
      </c>
      <c r="D13" s="19" t="s">
        <v>3</v>
      </c>
      <c r="E13" s="19">
        <v>80</v>
      </c>
      <c r="F13" s="47">
        <f>E13/$I$3</f>
        <v>5.614035087719298</v>
      </c>
      <c r="G13" s="16"/>
    </row>
    <row r="14" spans="1:7" ht="15.75" customHeight="1">
      <c r="A14" s="34">
        <f t="shared" si="0"/>
        <v>43309</v>
      </c>
      <c r="B14" s="26"/>
      <c r="C14" s="15" t="s">
        <v>37</v>
      </c>
      <c r="D14" s="19" t="s">
        <v>7</v>
      </c>
      <c r="E14" s="19">
        <v>152</v>
      </c>
      <c r="F14" s="47">
        <f>E14/$I$3</f>
        <v>10.666666666666666</v>
      </c>
      <c r="G14" s="16"/>
    </row>
    <row r="15" spans="1:7" ht="15.75" customHeight="1">
      <c r="A15" s="34">
        <f t="shared" si="0"/>
        <v>43309</v>
      </c>
      <c r="B15" s="26"/>
      <c r="C15" s="15" t="s">
        <v>38</v>
      </c>
      <c r="D15" s="19" t="s">
        <v>3</v>
      </c>
      <c r="E15" s="19">
        <v>170</v>
      </c>
      <c r="F15" s="47">
        <f>E15/$I$3</f>
        <v>11.929824561403509</v>
      </c>
      <c r="G15" s="16">
        <f>SUM(F7:F15)</f>
        <v>37.52658103141222</v>
      </c>
    </row>
    <row r="16" spans="1:7" ht="15.75" customHeight="1">
      <c r="A16" s="34">
        <v>43310</v>
      </c>
      <c r="B16" s="26" t="s">
        <v>34</v>
      </c>
      <c r="C16" s="15" t="s">
        <v>39</v>
      </c>
      <c r="D16" s="19"/>
      <c r="E16" s="19">
        <v>5680</v>
      </c>
      <c r="F16" s="47"/>
      <c r="G16" s="16"/>
    </row>
    <row r="17" spans="1:7" ht="15.75" customHeight="1">
      <c r="A17" s="34">
        <f t="shared" si="0"/>
        <v>43310</v>
      </c>
      <c r="B17" s="26"/>
      <c r="C17" s="15" t="s">
        <v>40</v>
      </c>
      <c r="D17" s="19" t="s">
        <v>3</v>
      </c>
      <c r="E17" s="19">
        <v>200</v>
      </c>
      <c r="F17" s="47">
        <f aca="true" t="shared" si="1" ref="F17:F79">E17/$I$3</f>
        <v>14.035087719298245</v>
      </c>
      <c r="G17" s="16"/>
    </row>
    <row r="18" spans="1:7" ht="15.75" customHeight="1">
      <c r="A18" s="34">
        <f t="shared" si="0"/>
        <v>43310</v>
      </c>
      <c r="B18" s="26"/>
      <c r="C18" s="15" t="s">
        <v>41</v>
      </c>
      <c r="D18" s="19" t="s">
        <v>116</v>
      </c>
      <c r="E18" s="19">
        <v>700</v>
      </c>
      <c r="F18" s="47">
        <f t="shared" si="1"/>
        <v>49.12280701754386</v>
      </c>
      <c r="G18" s="16"/>
    </row>
    <row r="19" spans="1:7" ht="15.75" customHeight="1">
      <c r="A19" s="34">
        <f t="shared" si="0"/>
        <v>43310</v>
      </c>
      <c r="B19" s="26"/>
      <c r="C19" s="15" t="s">
        <v>42</v>
      </c>
      <c r="D19" s="19" t="s">
        <v>16</v>
      </c>
      <c r="E19" s="19">
        <v>202</v>
      </c>
      <c r="F19" s="47">
        <f t="shared" si="1"/>
        <v>14.175438596491228</v>
      </c>
      <c r="G19" s="16"/>
    </row>
    <row r="20" spans="1:7" ht="15.75" customHeight="1">
      <c r="A20" s="34">
        <f t="shared" si="0"/>
        <v>43310</v>
      </c>
      <c r="B20" s="26"/>
      <c r="C20" s="15" t="s">
        <v>44</v>
      </c>
      <c r="D20" s="19" t="s">
        <v>7</v>
      </c>
      <c r="E20" s="19">
        <v>165</v>
      </c>
      <c r="F20" s="47">
        <f t="shared" si="1"/>
        <v>11.578947368421053</v>
      </c>
      <c r="G20" s="16"/>
    </row>
    <row r="21" spans="1:7" ht="15.75" customHeight="1">
      <c r="A21" s="34">
        <f t="shared" si="0"/>
        <v>43310</v>
      </c>
      <c r="B21" s="26"/>
      <c r="C21" s="15" t="s">
        <v>43</v>
      </c>
      <c r="D21" s="19" t="s">
        <v>17</v>
      </c>
      <c r="E21" s="19">
        <v>50</v>
      </c>
      <c r="F21" s="47">
        <f t="shared" si="1"/>
        <v>3.508771929824561</v>
      </c>
      <c r="G21" s="16"/>
    </row>
    <row r="22" spans="1:7" ht="15.75" customHeight="1">
      <c r="A22" s="34">
        <f t="shared" si="0"/>
        <v>43310</v>
      </c>
      <c r="B22" s="26"/>
      <c r="C22" s="15" t="s">
        <v>45</v>
      </c>
      <c r="D22" s="19" t="s">
        <v>7</v>
      </c>
      <c r="E22" s="19">
        <v>91</v>
      </c>
      <c r="F22" s="47">
        <f t="shared" si="1"/>
        <v>6.385964912280702</v>
      </c>
      <c r="G22" s="16">
        <f>SUM(F17:F22)</f>
        <v>98.80701754385966</v>
      </c>
    </row>
    <row r="23" spans="1:7" ht="15.75" customHeight="1">
      <c r="A23" s="34">
        <v>43311</v>
      </c>
      <c r="B23" s="26" t="s">
        <v>46</v>
      </c>
      <c r="C23" s="15" t="s">
        <v>47</v>
      </c>
      <c r="D23" s="19" t="s">
        <v>3</v>
      </c>
      <c r="E23" s="19">
        <v>1100</v>
      </c>
      <c r="F23" s="47">
        <f t="shared" si="1"/>
        <v>77.19298245614036</v>
      </c>
      <c r="G23" s="16"/>
    </row>
    <row r="24" spans="1:7" ht="15.75" customHeight="1">
      <c r="A24" s="34">
        <f t="shared" si="0"/>
        <v>43311</v>
      </c>
      <c r="B24" s="26"/>
      <c r="C24" s="15" t="s">
        <v>48</v>
      </c>
      <c r="D24" s="19" t="s">
        <v>15</v>
      </c>
      <c r="E24" s="19">
        <v>60</v>
      </c>
      <c r="F24" s="47">
        <f t="shared" si="1"/>
        <v>4.2105263157894735</v>
      </c>
      <c r="G24" s="16"/>
    </row>
    <row r="25" spans="1:7" ht="15.75" customHeight="1">
      <c r="A25" s="34">
        <f t="shared" si="0"/>
        <v>43311</v>
      </c>
      <c r="B25" s="26"/>
      <c r="C25" s="15" t="s">
        <v>49</v>
      </c>
      <c r="D25" s="19" t="s">
        <v>7</v>
      </c>
      <c r="E25" s="19">
        <v>85</v>
      </c>
      <c r="F25" s="47">
        <f t="shared" si="1"/>
        <v>5.964912280701754</v>
      </c>
      <c r="G25" s="16">
        <f>SUM(F23:F25)</f>
        <v>87.36842105263159</v>
      </c>
    </row>
    <row r="26" spans="1:7" ht="15.75" customHeight="1">
      <c r="A26" s="34">
        <v>43312</v>
      </c>
      <c r="B26" s="26" t="s">
        <v>50</v>
      </c>
      <c r="C26" s="15" t="s">
        <v>51</v>
      </c>
      <c r="D26" s="19" t="s">
        <v>7</v>
      </c>
      <c r="E26" s="19">
        <v>390</v>
      </c>
      <c r="F26" s="47">
        <f t="shared" si="1"/>
        <v>27.36842105263158</v>
      </c>
      <c r="G26" s="16"/>
    </row>
    <row r="27" spans="1:7" ht="15.75" customHeight="1">
      <c r="A27" s="34">
        <f t="shared" si="0"/>
        <v>43312</v>
      </c>
      <c r="B27" s="26"/>
      <c r="C27" s="15" t="s">
        <v>52</v>
      </c>
      <c r="D27" s="19" t="s">
        <v>7</v>
      </c>
      <c r="E27" s="19">
        <v>119</v>
      </c>
      <c r="F27" s="47">
        <f t="shared" si="1"/>
        <v>8.350877192982455</v>
      </c>
      <c r="G27" s="16"/>
    </row>
    <row r="28" spans="1:7" ht="15.75" customHeight="1">
      <c r="A28" s="34">
        <f t="shared" si="0"/>
        <v>43312</v>
      </c>
      <c r="B28" s="26"/>
      <c r="C28" s="15" t="s">
        <v>53</v>
      </c>
      <c r="D28" s="19" t="s">
        <v>8</v>
      </c>
      <c r="E28" s="19">
        <v>200</v>
      </c>
      <c r="F28" s="47">
        <f t="shared" si="1"/>
        <v>14.035087719298245</v>
      </c>
      <c r="G28" s="16">
        <f>SUM(F26:F28)</f>
        <v>49.75438596491228</v>
      </c>
    </row>
    <row r="29" spans="1:7" ht="15.75" customHeight="1">
      <c r="A29" s="34">
        <v>43313</v>
      </c>
      <c r="B29" s="26" t="s">
        <v>50</v>
      </c>
      <c r="C29" s="15" t="s">
        <v>54</v>
      </c>
      <c r="D29" s="19" t="s">
        <v>7</v>
      </c>
      <c r="E29" s="19">
        <v>190</v>
      </c>
      <c r="F29" s="47">
        <f t="shared" si="1"/>
        <v>13.333333333333334</v>
      </c>
      <c r="G29" s="16"/>
    </row>
    <row r="30" spans="1:7" ht="15.75" customHeight="1">
      <c r="A30" s="34">
        <f t="shared" si="0"/>
        <v>43313</v>
      </c>
      <c r="B30" s="26"/>
      <c r="C30" s="15" t="s">
        <v>55</v>
      </c>
      <c r="D30" s="19" t="s">
        <v>7</v>
      </c>
      <c r="E30" s="19">
        <v>40</v>
      </c>
      <c r="F30" s="47">
        <f t="shared" si="1"/>
        <v>2.807017543859649</v>
      </c>
      <c r="G30" s="16"/>
    </row>
    <row r="31" spans="1:7" ht="15.75" customHeight="1">
      <c r="A31" s="34">
        <f t="shared" si="0"/>
        <v>43313</v>
      </c>
      <c r="B31" s="26"/>
      <c r="C31" s="15" t="s">
        <v>56</v>
      </c>
      <c r="D31" s="19" t="s">
        <v>7</v>
      </c>
      <c r="E31" s="19">
        <v>80</v>
      </c>
      <c r="F31" s="47">
        <f t="shared" si="1"/>
        <v>5.614035087719298</v>
      </c>
      <c r="G31" s="16"/>
    </row>
    <row r="32" spans="1:8" ht="15.75" customHeight="1">
      <c r="A32" s="34">
        <f t="shared" si="0"/>
        <v>43313</v>
      </c>
      <c r="B32" s="26"/>
      <c r="C32" s="15" t="s">
        <v>57</v>
      </c>
      <c r="D32" s="19" t="s">
        <v>7</v>
      </c>
      <c r="E32" s="19">
        <v>69</v>
      </c>
      <c r="F32" s="47">
        <f t="shared" si="1"/>
        <v>4.842105263157895</v>
      </c>
      <c r="G32" s="16">
        <f>SUM(F29:F32)</f>
        <v>26.596491228070175</v>
      </c>
      <c r="H32" s="11"/>
    </row>
    <row r="33" spans="1:8" ht="15.75" customHeight="1">
      <c r="A33" s="34">
        <v>43314</v>
      </c>
      <c r="B33" s="26" t="s">
        <v>58</v>
      </c>
      <c r="C33" s="15" t="s">
        <v>59</v>
      </c>
      <c r="D33" s="19" t="s">
        <v>17</v>
      </c>
      <c r="E33" s="19">
        <v>70</v>
      </c>
      <c r="F33" s="47">
        <f t="shared" si="1"/>
        <v>4.912280701754386</v>
      </c>
      <c r="G33" s="16"/>
      <c r="H33" s="11"/>
    </row>
    <row r="34" spans="1:8" ht="15.75" customHeight="1">
      <c r="A34" s="34">
        <f t="shared" si="0"/>
        <v>43314</v>
      </c>
      <c r="B34" s="26"/>
      <c r="C34" s="15" t="s">
        <v>60</v>
      </c>
      <c r="D34" s="19" t="s">
        <v>7</v>
      </c>
      <c r="E34" s="19">
        <v>112</v>
      </c>
      <c r="F34" s="47">
        <f t="shared" si="1"/>
        <v>7.859649122807017</v>
      </c>
      <c r="G34" s="16"/>
      <c r="H34" s="11"/>
    </row>
    <row r="35" spans="1:8" ht="15.75" customHeight="1">
      <c r="A35" s="34">
        <f t="shared" si="0"/>
        <v>43314</v>
      </c>
      <c r="B35" s="26"/>
      <c r="C35" s="15" t="s">
        <v>62</v>
      </c>
      <c r="D35" s="19" t="s">
        <v>16</v>
      </c>
      <c r="E35" s="19">
        <v>150</v>
      </c>
      <c r="F35" s="47">
        <f t="shared" si="1"/>
        <v>10.526315789473685</v>
      </c>
      <c r="G35" s="16"/>
      <c r="H35" s="11"/>
    </row>
    <row r="36" spans="1:8" ht="15.75" customHeight="1">
      <c r="A36" s="34">
        <f t="shared" si="0"/>
        <v>43314</v>
      </c>
      <c r="B36" s="26"/>
      <c r="C36" s="15" t="s">
        <v>61</v>
      </c>
      <c r="D36" s="19" t="s">
        <v>7</v>
      </c>
      <c r="E36" s="19">
        <v>56</v>
      </c>
      <c r="F36" s="47">
        <f t="shared" si="1"/>
        <v>3.9298245614035086</v>
      </c>
      <c r="G36" s="16"/>
      <c r="H36" s="11"/>
    </row>
    <row r="37" spans="1:8" ht="15.75" customHeight="1">
      <c r="A37" s="34">
        <f t="shared" si="0"/>
        <v>43314</v>
      </c>
      <c r="B37" s="26"/>
      <c r="C37" s="15" t="s">
        <v>63</v>
      </c>
      <c r="D37" s="19" t="s">
        <v>7</v>
      </c>
      <c r="E37" s="19">
        <v>50</v>
      </c>
      <c r="F37" s="47">
        <f t="shared" si="1"/>
        <v>3.508771929824561</v>
      </c>
      <c r="G37" s="16">
        <f>SUM(F33:F37)</f>
        <v>30.736842105263158</v>
      </c>
      <c r="H37" s="30"/>
    </row>
    <row r="38" spans="1:8" ht="15.75" customHeight="1">
      <c r="A38" s="34">
        <v>43315</v>
      </c>
      <c r="B38" s="26" t="s">
        <v>58</v>
      </c>
      <c r="C38" s="15" t="s">
        <v>64</v>
      </c>
      <c r="D38" s="19" t="s">
        <v>7</v>
      </c>
      <c r="E38" s="19">
        <v>113</v>
      </c>
      <c r="F38" s="47">
        <f t="shared" si="1"/>
        <v>7.9298245614035086</v>
      </c>
      <c r="G38" s="16"/>
      <c r="H38" s="30"/>
    </row>
    <row r="39" spans="1:8" ht="15.75" customHeight="1">
      <c r="A39" s="34">
        <f t="shared" si="0"/>
        <v>43315</v>
      </c>
      <c r="B39" s="26"/>
      <c r="C39" s="15" t="s">
        <v>65</v>
      </c>
      <c r="D39" s="19" t="s">
        <v>16</v>
      </c>
      <c r="E39" s="19">
        <v>133</v>
      </c>
      <c r="F39" s="47">
        <f t="shared" si="1"/>
        <v>9.333333333333334</v>
      </c>
      <c r="G39" s="16">
        <f>SUM(F38:F39)</f>
        <v>17.263157894736842</v>
      </c>
      <c r="H39" s="30"/>
    </row>
    <row r="40" spans="1:8" ht="15.75" customHeight="1">
      <c r="A40" s="34">
        <v>43316</v>
      </c>
      <c r="B40" s="26" t="s">
        <v>58</v>
      </c>
      <c r="C40" s="15" t="s">
        <v>66</v>
      </c>
      <c r="D40" s="19" t="s">
        <v>3</v>
      </c>
      <c r="E40" s="19">
        <v>100</v>
      </c>
      <c r="F40" s="47">
        <f t="shared" si="1"/>
        <v>7.017543859649122</v>
      </c>
      <c r="G40" s="16"/>
      <c r="H40" s="30"/>
    </row>
    <row r="41" spans="1:8" ht="15.75" customHeight="1">
      <c r="A41" s="34">
        <f t="shared" si="0"/>
        <v>43316</v>
      </c>
      <c r="B41" s="26"/>
      <c r="C41" s="15" t="s">
        <v>67</v>
      </c>
      <c r="D41" s="19" t="s">
        <v>7</v>
      </c>
      <c r="E41" s="19">
        <v>120</v>
      </c>
      <c r="F41" s="47">
        <f t="shared" si="1"/>
        <v>8.421052631578947</v>
      </c>
      <c r="G41" s="16"/>
      <c r="H41" s="30"/>
    </row>
    <row r="42" spans="1:8" ht="15.75" customHeight="1">
      <c r="A42" s="34">
        <f t="shared" si="0"/>
        <v>43316</v>
      </c>
      <c r="B42" s="26"/>
      <c r="C42" s="15" t="s">
        <v>68</v>
      </c>
      <c r="D42" s="19" t="s">
        <v>7</v>
      </c>
      <c r="E42" s="19">
        <v>138</v>
      </c>
      <c r="F42" s="47">
        <f t="shared" si="1"/>
        <v>9.68421052631579</v>
      </c>
      <c r="G42" s="16"/>
      <c r="H42" s="30"/>
    </row>
    <row r="43" spans="1:8" ht="15.75" customHeight="1">
      <c r="A43" s="34">
        <f t="shared" si="0"/>
        <v>43316</v>
      </c>
      <c r="B43" s="26"/>
      <c r="C43" s="15" t="s">
        <v>69</v>
      </c>
      <c r="D43" s="19" t="s">
        <v>16</v>
      </c>
      <c r="E43" s="19">
        <v>76</v>
      </c>
      <c r="F43" s="47">
        <f t="shared" si="1"/>
        <v>5.333333333333333</v>
      </c>
      <c r="G43" s="16">
        <f>SUM(F40:F43)</f>
        <v>30.456140350877188</v>
      </c>
      <c r="H43" s="30"/>
    </row>
    <row r="44" spans="1:8" ht="15.75" customHeight="1">
      <c r="A44" s="34">
        <v>43317</v>
      </c>
      <c r="B44" s="26" t="s">
        <v>58</v>
      </c>
      <c r="C44" s="15" t="s">
        <v>70</v>
      </c>
      <c r="D44" s="19" t="s">
        <v>7</v>
      </c>
      <c r="E44" s="19">
        <v>120</v>
      </c>
      <c r="F44" s="47">
        <f t="shared" si="1"/>
        <v>8.421052631578947</v>
      </c>
      <c r="G44" s="16">
        <f>F44</f>
        <v>8.421052631578947</v>
      </c>
      <c r="H44" s="30"/>
    </row>
    <row r="45" spans="1:8" ht="15.75" customHeight="1">
      <c r="A45" s="34">
        <v>43318</v>
      </c>
      <c r="B45" s="26" t="s">
        <v>46</v>
      </c>
      <c r="C45" s="15" t="s">
        <v>71</v>
      </c>
      <c r="D45" s="19" t="s">
        <v>3</v>
      </c>
      <c r="E45" s="19">
        <v>150</v>
      </c>
      <c r="F45" s="47">
        <f t="shared" si="1"/>
        <v>10.526315789473685</v>
      </c>
      <c r="G45" s="16"/>
      <c r="H45" s="30"/>
    </row>
    <row r="46" spans="1:8" ht="15.75" customHeight="1">
      <c r="A46" s="34">
        <f t="shared" si="0"/>
        <v>43318</v>
      </c>
      <c r="B46" s="26"/>
      <c r="C46" s="15" t="s">
        <v>73</v>
      </c>
      <c r="D46" s="19" t="s">
        <v>3</v>
      </c>
      <c r="E46" s="19">
        <v>400</v>
      </c>
      <c r="F46" s="47">
        <f t="shared" si="1"/>
        <v>28.07017543859649</v>
      </c>
      <c r="G46" s="16"/>
      <c r="H46" s="30"/>
    </row>
    <row r="47" spans="1:8" ht="15.75" customHeight="1">
      <c r="A47" s="34">
        <f t="shared" si="0"/>
        <v>43318</v>
      </c>
      <c r="B47" s="26"/>
      <c r="C47" s="15" t="s">
        <v>72</v>
      </c>
      <c r="D47" s="19" t="s">
        <v>7</v>
      </c>
      <c r="E47" s="19">
        <v>80</v>
      </c>
      <c r="F47" s="47">
        <f t="shared" si="1"/>
        <v>5.614035087719298</v>
      </c>
      <c r="G47" s="16">
        <f>SUM(F45:F47)</f>
        <v>44.21052631578948</v>
      </c>
      <c r="H47" s="30"/>
    </row>
    <row r="48" spans="1:8" ht="15.75" customHeight="1">
      <c r="A48" s="34">
        <v>43319</v>
      </c>
      <c r="B48" s="26" t="s">
        <v>74</v>
      </c>
      <c r="C48" s="15" t="s">
        <v>76</v>
      </c>
      <c r="D48" s="19" t="s">
        <v>7</v>
      </c>
      <c r="E48" s="19">
        <v>35</v>
      </c>
      <c r="F48" s="47">
        <f t="shared" si="1"/>
        <v>2.456140350877193</v>
      </c>
      <c r="G48" s="16"/>
      <c r="H48" s="30"/>
    </row>
    <row r="49" spans="1:8" ht="15.75" customHeight="1">
      <c r="A49" s="34">
        <f t="shared" si="0"/>
        <v>43319</v>
      </c>
      <c r="B49" s="26"/>
      <c r="C49" s="15" t="s">
        <v>75</v>
      </c>
      <c r="D49" s="19" t="s">
        <v>7</v>
      </c>
      <c r="E49" s="19">
        <v>100</v>
      </c>
      <c r="F49" s="47">
        <f t="shared" si="1"/>
        <v>7.017543859649122</v>
      </c>
      <c r="G49" s="16"/>
      <c r="H49" s="30"/>
    </row>
    <row r="50" spans="1:8" ht="15.75" customHeight="1">
      <c r="A50" s="34">
        <f t="shared" si="0"/>
        <v>43319</v>
      </c>
      <c r="B50" s="26"/>
      <c r="C50" s="15" t="s">
        <v>77</v>
      </c>
      <c r="D50" s="19" t="s">
        <v>7</v>
      </c>
      <c r="E50" s="19">
        <v>76</v>
      </c>
      <c r="F50" s="47">
        <f t="shared" si="1"/>
        <v>5.333333333333333</v>
      </c>
      <c r="G50" s="16"/>
      <c r="H50" s="30"/>
    </row>
    <row r="51" spans="1:8" ht="15.75" customHeight="1">
      <c r="A51" s="34">
        <f t="shared" si="0"/>
        <v>43319</v>
      </c>
      <c r="B51" s="26"/>
      <c r="C51" s="15" t="s">
        <v>78</v>
      </c>
      <c r="D51" s="19" t="s">
        <v>7</v>
      </c>
      <c r="E51" s="19">
        <v>100</v>
      </c>
      <c r="F51" s="47">
        <f t="shared" si="1"/>
        <v>7.017543859649122</v>
      </c>
      <c r="G51" s="16"/>
      <c r="H51" s="30"/>
    </row>
    <row r="52" spans="1:8" ht="15.75" customHeight="1">
      <c r="A52" s="34">
        <f t="shared" si="0"/>
        <v>43319</v>
      </c>
      <c r="B52" s="26"/>
      <c r="C52" s="15" t="s">
        <v>79</v>
      </c>
      <c r="D52" s="19" t="s">
        <v>15</v>
      </c>
      <c r="E52" s="19">
        <v>50</v>
      </c>
      <c r="F52" s="47">
        <f t="shared" si="1"/>
        <v>3.508771929824561</v>
      </c>
      <c r="G52" s="16">
        <f>SUM(F48:F52)</f>
        <v>25.333333333333332</v>
      </c>
      <c r="H52" s="30"/>
    </row>
    <row r="53" spans="1:8" ht="15.75" customHeight="1">
      <c r="A53" s="34">
        <v>43320</v>
      </c>
      <c r="B53" s="26" t="s">
        <v>74</v>
      </c>
      <c r="C53" s="15" t="s">
        <v>80</v>
      </c>
      <c r="D53" s="19"/>
      <c r="E53" s="19">
        <v>2855</v>
      </c>
      <c r="F53" s="47"/>
      <c r="G53" s="16"/>
      <c r="H53" s="30"/>
    </row>
    <row r="54" spans="1:8" ht="15.75" customHeight="1">
      <c r="A54" s="34">
        <f t="shared" si="0"/>
        <v>43320</v>
      </c>
      <c r="B54" s="26"/>
      <c r="C54" s="15" t="s">
        <v>81</v>
      </c>
      <c r="D54" s="19" t="s">
        <v>8</v>
      </c>
      <c r="E54" s="19" t="s">
        <v>83</v>
      </c>
      <c r="F54" s="47">
        <v>58</v>
      </c>
      <c r="G54" s="16"/>
      <c r="H54" s="30"/>
    </row>
    <row r="55" spans="1:8" ht="15.75" customHeight="1">
      <c r="A55" s="34">
        <f t="shared" si="0"/>
        <v>43320</v>
      </c>
      <c r="B55" s="26"/>
      <c r="C55" s="15" t="s">
        <v>82</v>
      </c>
      <c r="D55" s="19" t="s">
        <v>8</v>
      </c>
      <c r="E55" s="19">
        <v>170</v>
      </c>
      <c r="F55" s="47">
        <f t="shared" si="1"/>
        <v>11.929824561403509</v>
      </c>
      <c r="G55" s="16"/>
      <c r="H55" s="30"/>
    </row>
    <row r="56" spans="1:8" ht="15.75" customHeight="1">
      <c r="A56" s="34">
        <f t="shared" si="0"/>
        <v>43320</v>
      </c>
      <c r="B56" s="26"/>
      <c r="C56" s="15" t="s">
        <v>84</v>
      </c>
      <c r="D56" s="19" t="s">
        <v>7</v>
      </c>
      <c r="E56" s="19">
        <v>45</v>
      </c>
      <c r="F56" s="47">
        <f t="shared" si="1"/>
        <v>3.1578947368421053</v>
      </c>
      <c r="G56" s="16"/>
      <c r="H56" s="30"/>
    </row>
    <row r="57" spans="1:8" ht="15.75" customHeight="1">
      <c r="A57" s="34">
        <f t="shared" si="0"/>
        <v>43320</v>
      </c>
      <c r="B57" s="26"/>
      <c r="C57" s="15" t="s">
        <v>85</v>
      </c>
      <c r="D57" s="19" t="s">
        <v>19</v>
      </c>
      <c r="E57" s="19">
        <v>75</v>
      </c>
      <c r="F57" s="47">
        <f t="shared" si="1"/>
        <v>5.2631578947368425</v>
      </c>
      <c r="G57" s="16"/>
      <c r="H57" s="30"/>
    </row>
    <row r="58" spans="1:8" ht="15.75" customHeight="1">
      <c r="A58" s="34">
        <f t="shared" si="0"/>
        <v>43320</v>
      </c>
      <c r="B58" s="26"/>
      <c r="C58" s="15" t="s">
        <v>86</v>
      </c>
      <c r="D58" s="19" t="s">
        <v>3</v>
      </c>
      <c r="E58" s="19">
        <v>120</v>
      </c>
      <c r="F58" s="47">
        <f t="shared" si="1"/>
        <v>8.421052631578947</v>
      </c>
      <c r="G58" s="16">
        <f>SUM(F54:F58)</f>
        <v>86.77192982456141</v>
      </c>
      <c r="H58" s="30"/>
    </row>
    <row r="59" spans="1:8" ht="15.75" customHeight="1">
      <c r="A59" s="34">
        <v>43321</v>
      </c>
      <c r="B59" s="26" t="s">
        <v>88</v>
      </c>
      <c r="C59" s="15" t="s">
        <v>89</v>
      </c>
      <c r="D59" s="19" t="s">
        <v>7</v>
      </c>
      <c r="E59" s="19">
        <v>65</v>
      </c>
      <c r="F59" s="47">
        <f t="shared" si="1"/>
        <v>4.56140350877193</v>
      </c>
      <c r="G59" s="16"/>
      <c r="H59" s="30"/>
    </row>
    <row r="60" spans="1:8" ht="15.75" customHeight="1">
      <c r="A60" s="34">
        <f t="shared" si="0"/>
        <v>43321</v>
      </c>
      <c r="B60" s="26"/>
      <c r="C60" s="15" t="s">
        <v>91</v>
      </c>
      <c r="D60" s="19" t="s">
        <v>18</v>
      </c>
      <c r="E60" s="19">
        <v>503</v>
      </c>
      <c r="F60" s="47">
        <f t="shared" si="1"/>
        <v>35.29824561403509</v>
      </c>
      <c r="G60" s="16"/>
      <c r="H60" s="30"/>
    </row>
    <row r="61" spans="1:8" ht="15.75" customHeight="1">
      <c r="A61" s="34">
        <f t="shared" si="0"/>
        <v>43321</v>
      </c>
      <c r="B61" s="26"/>
      <c r="C61" s="15" t="s">
        <v>90</v>
      </c>
      <c r="D61" s="19" t="s">
        <v>7</v>
      </c>
      <c r="E61" s="19">
        <v>190</v>
      </c>
      <c r="F61" s="47">
        <f t="shared" si="1"/>
        <v>13.333333333333334</v>
      </c>
      <c r="G61" s="16"/>
      <c r="H61" s="30"/>
    </row>
    <row r="62" spans="1:8" ht="15.75" customHeight="1">
      <c r="A62" s="34">
        <f t="shared" si="0"/>
        <v>43321</v>
      </c>
      <c r="B62" s="26"/>
      <c r="C62" s="15" t="s">
        <v>92</v>
      </c>
      <c r="D62" s="19" t="s">
        <v>7</v>
      </c>
      <c r="E62" s="19">
        <v>156</v>
      </c>
      <c r="F62" s="47">
        <f t="shared" si="1"/>
        <v>10.947368421052632</v>
      </c>
      <c r="G62" s="16">
        <f>SUM(F59:F62)</f>
        <v>64.14035087719299</v>
      </c>
      <c r="H62" s="30"/>
    </row>
    <row r="63" spans="1:8" ht="15.75" customHeight="1">
      <c r="A63" s="34">
        <v>43322</v>
      </c>
      <c r="B63" s="26" t="s">
        <v>87</v>
      </c>
      <c r="C63" s="15" t="s">
        <v>95</v>
      </c>
      <c r="D63" s="19" t="s">
        <v>20</v>
      </c>
      <c r="E63" s="19">
        <v>82</v>
      </c>
      <c r="F63" s="47">
        <f t="shared" si="1"/>
        <v>5.754385964912281</v>
      </c>
      <c r="G63" s="16"/>
      <c r="H63" s="30"/>
    </row>
    <row r="64" spans="1:8" ht="15.75" customHeight="1">
      <c r="A64" s="34">
        <f t="shared" si="0"/>
        <v>43322</v>
      </c>
      <c r="B64" s="26"/>
      <c r="C64" s="15" t="s">
        <v>94</v>
      </c>
      <c r="D64" s="19" t="s">
        <v>14</v>
      </c>
      <c r="E64" s="19">
        <v>10</v>
      </c>
      <c r="F64" s="47">
        <f t="shared" si="1"/>
        <v>0.7017543859649122</v>
      </c>
      <c r="G64" s="16"/>
      <c r="H64" s="30"/>
    </row>
    <row r="65" spans="1:8" ht="15.75" customHeight="1">
      <c r="A65" s="34">
        <f t="shared" si="0"/>
        <v>43322</v>
      </c>
      <c r="B65" s="26"/>
      <c r="C65" s="15" t="s">
        <v>93</v>
      </c>
      <c r="D65" s="19" t="s">
        <v>7</v>
      </c>
      <c r="E65" s="19">
        <v>73</v>
      </c>
      <c r="F65" s="47">
        <f t="shared" si="1"/>
        <v>5.12280701754386</v>
      </c>
      <c r="G65" s="16"/>
      <c r="H65" s="30"/>
    </row>
    <row r="66" spans="1:8" ht="15.75" customHeight="1">
      <c r="A66" s="34">
        <f t="shared" si="0"/>
        <v>43322</v>
      </c>
      <c r="B66" s="26"/>
      <c r="C66" s="15" t="s">
        <v>96</v>
      </c>
      <c r="D66" s="19" t="s">
        <v>7</v>
      </c>
      <c r="E66" s="19">
        <v>290</v>
      </c>
      <c r="F66" s="47">
        <f t="shared" si="1"/>
        <v>20.350877192982455</v>
      </c>
      <c r="G66" s="16">
        <f>SUM(F63:F66)</f>
        <v>31.929824561403507</v>
      </c>
      <c r="H66" s="30"/>
    </row>
    <row r="67" spans="1:8" ht="15.75" customHeight="1">
      <c r="A67" s="34">
        <v>43323</v>
      </c>
      <c r="B67" s="26" t="s">
        <v>87</v>
      </c>
      <c r="C67" s="15" t="s">
        <v>98</v>
      </c>
      <c r="D67" s="19" t="s">
        <v>3</v>
      </c>
      <c r="E67" s="19">
        <v>149</v>
      </c>
      <c r="F67" s="47">
        <f t="shared" si="1"/>
        <v>10.456140350877194</v>
      </c>
      <c r="G67" s="16"/>
      <c r="H67" s="30"/>
    </row>
    <row r="68" spans="1:8" ht="15.75" customHeight="1">
      <c r="A68" s="34">
        <f t="shared" si="0"/>
        <v>43323</v>
      </c>
      <c r="B68" s="26"/>
      <c r="C68" s="15" t="s">
        <v>97</v>
      </c>
      <c r="D68" s="19" t="s">
        <v>7</v>
      </c>
      <c r="E68" s="19">
        <v>146</v>
      </c>
      <c r="F68" s="47">
        <f t="shared" si="1"/>
        <v>10.24561403508772</v>
      </c>
      <c r="G68" s="16"/>
      <c r="H68" s="30"/>
    </row>
    <row r="69" spans="1:8" ht="15.75" customHeight="1">
      <c r="A69" s="34">
        <f t="shared" si="0"/>
        <v>43323</v>
      </c>
      <c r="B69" s="26"/>
      <c r="C69" s="15" t="s">
        <v>99</v>
      </c>
      <c r="D69" s="19" t="s">
        <v>3</v>
      </c>
      <c r="E69" s="19">
        <v>2</v>
      </c>
      <c r="F69" s="47">
        <f t="shared" si="1"/>
        <v>0.14035087719298245</v>
      </c>
      <c r="G69" s="16">
        <f>SUM(F67:F69)</f>
        <v>20.842105263157894</v>
      </c>
      <c r="H69" s="30"/>
    </row>
    <row r="70" spans="1:8" ht="15.75" customHeight="1">
      <c r="A70" s="34">
        <v>43324</v>
      </c>
      <c r="B70" s="26" t="s">
        <v>87</v>
      </c>
      <c r="C70" s="15" t="s">
        <v>100</v>
      </c>
      <c r="D70" s="19" t="s">
        <v>7</v>
      </c>
      <c r="E70" s="19">
        <v>152</v>
      </c>
      <c r="F70" s="47">
        <f t="shared" si="1"/>
        <v>10.666666666666666</v>
      </c>
      <c r="G70" s="16"/>
      <c r="H70" s="30"/>
    </row>
    <row r="71" spans="1:8" ht="15.75" customHeight="1">
      <c r="A71" s="34">
        <f t="shared" si="0"/>
        <v>43324</v>
      </c>
      <c r="B71" s="26"/>
      <c r="C71" s="15" t="s">
        <v>101</v>
      </c>
      <c r="D71" s="19" t="s">
        <v>3</v>
      </c>
      <c r="E71" s="19">
        <v>8</v>
      </c>
      <c r="F71" s="47">
        <f t="shared" si="1"/>
        <v>0.5614035087719298</v>
      </c>
      <c r="G71" s="16"/>
      <c r="H71" s="30"/>
    </row>
    <row r="72" spans="1:8" ht="15.75" customHeight="1">
      <c r="A72" s="34">
        <f aca="true" t="shared" si="2" ref="A72:A85">A71</f>
        <v>43324</v>
      </c>
      <c r="B72" s="26"/>
      <c r="C72" s="15" t="s">
        <v>102</v>
      </c>
      <c r="D72" s="19" t="s">
        <v>7</v>
      </c>
      <c r="E72" s="19">
        <v>120</v>
      </c>
      <c r="F72" s="47">
        <f t="shared" si="1"/>
        <v>8.421052631578947</v>
      </c>
      <c r="G72" s="16"/>
      <c r="H72" s="30"/>
    </row>
    <row r="73" spans="1:8" ht="15.75" customHeight="1">
      <c r="A73" s="34">
        <f t="shared" si="2"/>
        <v>43324</v>
      </c>
      <c r="B73" s="26"/>
      <c r="C73" s="15" t="s">
        <v>103</v>
      </c>
      <c r="D73" s="19" t="s">
        <v>10</v>
      </c>
      <c r="E73" s="19">
        <v>10</v>
      </c>
      <c r="F73" s="47">
        <f t="shared" si="1"/>
        <v>0.7017543859649122</v>
      </c>
      <c r="G73" s="16">
        <f>SUM(F70:F73)</f>
        <v>20.350877192982452</v>
      </c>
      <c r="H73" s="30"/>
    </row>
    <row r="74" spans="1:8" ht="15.75" customHeight="1">
      <c r="A74" s="34">
        <v>43325</v>
      </c>
      <c r="B74" s="26" t="s">
        <v>87</v>
      </c>
      <c r="C74" s="15" t="s">
        <v>107</v>
      </c>
      <c r="D74" s="19" t="s">
        <v>3</v>
      </c>
      <c r="E74" s="19">
        <v>3</v>
      </c>
      <c r="F74" s="47">
        <f>E74/$I$3</f>
        <v>0.21052631578947367</v>
      </c>
      <c r="G74" s="16"/>
      <c r="H74" s="30"/>
    </row>
    <row r="75" spans="1:8" ht="15.75" customHeight="1">
      <c r="A75" s="34">
        <f t="shared" si="2"/>
        <v>43325</v>
      </c>
      <c r="B75" s="26"/>
      <c r="C75" s="15" t="s">
        <v>104</v>
      </c>
      <c r="D75" s="19" t="s">
        <v>8</v>
      </c>
      <c r="E75" s="19">
        <v>60</v>
      </c>
      <c r="F75" s="47">
        <f t="shared" si="1"/>
        <v>4.2105263157894735</v>
      </c>
      <c r="G75" s="16"/>
      <c r="H75" s="30"/>
    </row>
    <row r="76" spans="1:8" ht="15.75" customHeight="1">
      <c r="A76" s="34">
        <f t="shared" si="2"/>
        <v>43325</v>
      </c>
      <c r="B76" s="26"/>
      <c r="C76" s="15" t="s">
        <v>105</v>
      </c>
      <c r="D76" s="19" t="s">
        <v>7</v>
      </c>
      <c r="E76" s="19">
        <v>355</v>
      </c>
      <c r="F76" s="47">
        <f t="shared" si="1"/>
        <v>24.912280701754387</v>
      </c>
      <c r="G76" s="16"/>
      <c r="H76" s="30"/>
    </row>
    <row r="77" spans="1:8" ht="15.75" customHeight="1">
      <c r="A77" s="34">
        <f t="shared" si="2"/>
        <v>43325</v>
      </c>
      <c r="B77" s="26"/>
      <c r="C77" s="15" t="s">
        <v>106</v>
      </c>
      <c r="D77" s="19" t="s">
        <v>10</v>
      </c>
      <c r="E77" s="19">
        <v>249</v>
      </c>
      <c r="F77" s="47">
        <f t="shared" si="1"/>
        <v>17.473684210526315</v>
      </c>
      <c r="G77" s="16"/>
      <c r="H77" s="30"/>
    </row>
    <row r="78" spans="1:8" ht="15.75" customHeight="1">
      <c r="A78" s="34">
        <f t="shared" si="2"/>
        <v>43325</v>
      </c>
      <c r="B78" s="26"/>
      <c r="C78" s="15" t="s">
        <v>108</v>
      </c>
      <c r="D78" s="19" t="s">
        <v>7</v>
      </c>
      <c r="E78" s="19">
        <v>80</v>
      </c>
      <c r="F78" s="47">
        <f t="shared" si="1"/>
        <v>5.614035087719298</v>
      </c>
      <c r="G78" s="16">
        <f>SUM(F74:F78)</f>
        <v>52.421052631578945</v>
      </c>
      <c r="H78" s="30"/>
    </row>
    <row r="79" spans="1:8" ht="15.75" customHeight="1">
      <c r="A79" s="34">
        <v>43326</v>
      </c>
      <c r="B79" s="26" t="s">
        <v>109</v>
      </c>
      <c r="C79" s="15" t="s">
        <v>110</v>
      </c>
      <c r="D79" s="19" t="s">
        <v>7</v>
      </c>
      <c r="E79" s="19">
        <v>100</v>
      </c>
      <c r="F79" s="47">
        <f t="shared" si="1"/>
        <v>7.017543859649122</v>
      </c>
      <c r="G79" s="16"/>
      <c r="H79" s="30"/>
    </row>
    <row r="80" spans="1:8" ht="15.75" customHeight="1">
      <c r="A80" s="34">
        <f t="shared" si="2"/>
        <v>43326</v>
      </c>
      <c r="B80" s="26"/>
      <c r="C80" s="15" t="s">
        <v>113</v>
      </c>
      <c r="D80" s="19" t="s">
        <v>13</v>
      </c>
      <c r="E80" s="19">
        <v>18.5</v>
      </c>
      <c r="F80" s="47">
        <f>E80/$I$3</f>
        <v>1.2982456140350878</v>
      </c>
      <c r="G80" s="16"/>
      <c r="H80" s="30"/>
    </row>
    <row r="81" spans="1:8" ht="15.75" customHeight="1">
      <c r="A81" s="34">
        <f t="shared" si="2"/>
        <v>43326</v>
      </c>
      <c r="B81" s="26"/>
      <c r="C81" s="15" t="s">
        <v>111</v>
      </c>
      <c r="D81" s="19" t="s">
        <v>10</v>
      </c>
      <c r="E81" s="19">
        <v>437</v>
      </c>
      <c r="F81" s="47">
        <f>E81/$I$3</f>
        <v>30.666666666666668</v>
      </c>
      <c r="G81" s="16"/>
      <c r="H81" s="30"/>
    </row>
    <row r="82" spans="1:8" ht="15.75" customHeight="1">
      <c r="A82" s="34">
        <f t="shared" si="2"/>
        <v>43326</v>
      </c>
      <c r="B82" s="26"/>
      <c r="C82" s="15" t="s">
        <v>112</v>
      </c>
      <c r="D82" s="19" t="s">
        <v>15</v>
      </c>
      <c r="E82" s="19">
        <v>22</v>
      </c>
      <c r="F82" s="47">
        <f>E82/$I$3</f>
        <v>1.543859649122807</v>
      </c>
      <c r="G82" s="16"/>
      <c r="H82" s="30"/>
    </row>
    <row r="83" spans="1:8" ht="15.75" customHeight="1">
      <c r="A83" s="34">
        <f t="shared" si="2"/>
        <v>43326</v>
      </c>
      <c r="B83" s="26"/>
      <c r="C83" s="15" t="s">
        <v>114</v>
      </c>
      <c r="D83" s="19"/>
      <c r="E83" s="19"/>
      <c r="F83" s="47">
        <f>E83/$I$3</f>
        <v>0</v>
      </c>
      <c r="G83" s="16"/>
      <c r="H83" s="30"/>
    </row>
    <row r="84" spans="1:8" ht="15.75" customHeight="1">
      <c r="A84" s="34">
        <f t="shared" si="2"/>
        <v>43326</v>
      </c>
      <c r="B84" s="26"/>
      <c r="C84" s="15" t="s">
        <v>118</v>
      </c>
      <c r="D84" s="19" t="s">
        <v>10</v>
      </c>
      <c r="E84" s="19">
        <v>145</v>
      </c>
      <c r="F84" s="47">
        <f>E84/$I$3</f>
        <v>10.175438596491228</v>
      </c>
      <c r="G84" s="16"/>
      <c r="H84" s="30"/>
    </row>
    <row r="85" spans="1:8" ht="15.75" customHeight="1">
      <c r="A85" s="34">
        <f t="shared" si="2"/>
        <v>43326</v>
      </c>
      <c r="B85" s="26"/>
      <c r="C85" s="15" t="s">
        <v>115</v>
      </c>
      <c r="D85" s="19" t="s">
        <v>7</v>
      </c>
      <c r="E85" s="19">
        <v>54</v>
      </c>
      <c r="F85" s="47">
        <f>E85/$I$2</f>
        <v>3.8876889848812093</v>
      </c>
      <c r="G85" s="16">
        <f>SUM(F79:F85)</f>
        <v>54.58944337084612</v>
      </c>
      <c r="H85" s="30"/>
    </row>
    <row r="86" spans="1:7" ht="15.75" customHeight="1">
      <c r="A86" s="45" t="s">
        <v>5</v>
      </c>
      <c r="B86" s="41" t="s">
        <v>117</v>
      </c>
      <c r="C86" s="41"/>
      <c r="D86" s="38">
        <f>SUMIF(D6:D85,"교통",F6:F85)</f>
        <v>223.29665416240388</v>
      </c>
      <c r="E86" s="39"/>
      <c r="F86" s="40"/>
      <c r="G86" s="29"/>
    </row>
    <row r="87" spans="1:7" ht="15.75" customHeight="1">
      <c r="A87" s="45"/>
      <c r="B87" s="41" t="s">
        <v>116</v>
      </c>
      <c r="C87" s="41"/>
      <c r="D87" s="38">
        <f>SUMIF(D6:D85,"숙비",F6:F85)</f>
        <v>49.12280701754386</v>
      </c>
      <c r="E87" s="39"/>
      <c r="F87" s="40"/>
      <c r="G87" s="29"/>
    </row>
    <row r="88" spans="1:7" ht="15.75" customHeight="1">
      <c r="A88" s="45"/>
      <c r="B88" s="41" t="s">
        <v>8</v>
      </c>
      <c r="C88" s="41"/>
      <c r="D88" s="38">
        <f>SUMIF(D6:D85,"투어",F6:F85)</f>
        <v>88.17543859649123</v>
      </c>
      <c r="E88" s="39"/>
      <c r="F88" s="40"/>
      <c r="G88" s="29"/>
    </row>
    <row r="89" spans="1:9" ht="15.75" customHeight="1">
      <c r="A89" s="45"/>
      <c r="B89" s="41" t="s">
        <v>9</v>
      </c>
      <c r="C89" s="41"/>
      <c r="D89" s="38">
        <f>SUMIF(D6:D85,"식비",F6:F85)</f>
        <v>360.7128187639726</v>
      </c>
      <c r="E89" s="39"/>
      <c r="F89" s="40"/>
      <c r="G89" s="29"/>
      <c r="I89" s="48">
        <f>SUM(G7:G85)</f>
        <v>787.5195331741883</v>
      </c>
    </row>
    <row r="90" spans="1:9" ht="15.75" customHeight="1">
      <c r="A90" s="45"/>
      <c r="B90" s="41" t="s">
        <v>10</v>
      </c>
      <c r="C90" s="41"/>
      <c r="D90" s="38">
        <f>SUMIF(D6:D85,"쇼핑",F6:F85)</f>
        <v>66.21181463377667</v>
      </c>
      <c r="E90" s="39"/>
      <c r="F90" s="40"/>
      <c r="G90" s="29">
        <f>SUM(D86:F90)</f>
        <v>787.5195331741882</v>
      </c>
      <c r="I90" s="35">
        <f>G90*1160</f>
        <v>913522.6584820582</v>
      </c>
    </row>
    <row r="91" spans="1:9" ht="15.75" customHeight="1">
      <c r="A91" s="34" t="s">
        <v>4</v>
      </c>
      <c r="B91" s="32"/>
      <c r="C91" s="32" t="s">
        <v>120</v>
      </c>
      <c r="D91" s="38">
        <f>SUM(F4:F5)</f>
        <v>1109</v>
      </c>
      <c r="E91" s="39"/>
      <c r="F91" s="40"/>
      <c r="G91" s="29"/>
      <c r="I91" s="35"/>
    </row>
    <row r="92" spans="1:7" ht="15.75" customHeight="1">
      <c r="A92" s="14" t="s">
        <v>6</v>
      </c>
      <c r="B92" s="44" t="s">
        <v>121</v>
      </c>
      <c r="C92" s="44"/>
      <c r="D92" s="44">
        <f>SUM(D86:D89)+D91</f>
        <v>1830.3077185404115</v>
      </c>
      <c r="E92" s="44"/>
      <c r="F92" s="44"/>
      <c r="G92" s="44"/>
    </row>
    <row r="93" spans="1:6" ht="16.5" customHeight="1">
      <c r="A93" s="4"/>
      <c r="B93" s="27"/>
      <c r="C93" s="7"/>
      <c r="D93" s="5"/>
      <c r="E93" s="9"/>
      <c r="F93" s="6"/>
    </row>
    <row r="94" spans="1:6" ht="16.5" customHeight="1">
      <c r="A94" s="4"/>
      <c r="B94" s="27"/>
      <c r="C94" s="7"/>
      <c r="D94" s="5"/>
      <c r="E94" s="9"/>
      <c r="F94" s="6"/>
    </row>
    <row r="95" spans="1:6" ht="16.5" customHeight="1">
      <c r="A95" s="4"/>
      <c r="B95" s="27"/>
      <c r="C95" s="7"/>
      <c r="D95" s="5"/>
      <c r="E95" s="9"/>
      <c r="F95" s="6"/>
    </row>
    <row r="96" spans="1:6" ht="16.5" customHeight="1">
      <c r="A96" s="4"/>
      <c r="B96" s="27"/>
      <c r="C96" s="7"/>
      <c r="D96" s="5"/>
      <c r="E96" s="9"/>
      <c r="F96" s="6"/>
    </row>
    <row r="97" spans="1:6" ht="16.5" customHeight="1">
      <c r="A97" s="4"/>
      <c r="B97" s="27"/>
      <c r="C97" s="7"/>
      <c r="D97" s="5"/>
      <c r="E97" s="9"/>
      <c r="F97" s="6"/>
    </row>
    <row r="98" spans="1:6" ht="16.5" customHeight="1">
      <c r="A98" s="4"/>
      <c r="B98" s="27"/>
      <c r="C98" s="7"/>
      <c r="D98" s="5"/>
      <c r="E98" s="9"/>
      <c r="F98" s="6"/>
    </row>
    <row r="99" spans="1:6" ht="16.5" customHeight="1">
      <c r="A99" s="4"/>
      <c r="B99" s="27"/>
      <c r="C99" s="7"/>
      <c r="D99" s="5"/>
      <c r="E99" s="9"/>
      <c r="F99" s="6"/>
    </row>
    <row r="100" spans="1:6" ht="25.5" customHeight="1">
      <c r="A100" s="4"/>
      <c r="B100" s="27"/>
      <c r="C100" s="7"/>
      <c r="D100" s="5"/>
      <c r="E100" s="9"/>
      <c r="F100" s="6"/>
    </row>
    <row r="101" spans="1:6" ht="13.5">
      <c r="A101" s="4"/>
      <c r="B101" s="27"/>
      <c r="C101" s="7"/>
      <c r="D101" s="5"/>
      <c r="E101" s="9"/>
      <c r="F101" s="6"/>
    </row>
    <row r="102" spans="1:6" ht="13.5">
      <c r="A102" s="4"/>
      <c r="B102" s="27"/>
      <c r="C102" s="7"/>
      <c r="D102" s="5"/>
      <c r="E102" s="9"/>
      <c r="F102" s="6"/>
    </row>
    <row r="103" spans="1:6" ht="13.5">
      <c r="A103" s="4"/>
      <c r="B103" s="27"/>
      <c r="C103" s="7"/>
      <c r="D103" s="5"/>
      <c r="E103" s="9"/>
      <c r="F103" s="6"/>
    </row>
    <row r="104" spans="1:6" ht="13.5">
      <c r="A104" s="4"/>
      <c r="B104" s="27"/>
      <c r="C104" s="7"/>
      <c r="D104" s="5"/>
      <c r="E104" s="9"/>
      <c r="F104" s="6"/>
    </row>
    <row r="105" spans="1:6" ht="13.5">
      <c r="A105" s="4"/>
      <c r="B105" s="27"/>
      <c r="C105" s="7"/>
      <c r="D105" s="5"/>
      <c r="E105" s="9"/>
      <c r="F105" s="6"/>
    </row>
    <row r="106" spans="1:6" ht="13.5">
      <c r="A106" s="4"/>
      <c r="B106" s="27"/>
      <c r="C106" s="7"/>
      <c r="D106" s="5"/>
      <c r="E106" s="9"/>
      <c r="F106" s="6"/>
    </row>
    <row r="107" spans="1:6" ht="13.5">
      <c r="A107" s="4"/>
      <c r="B107" s="27"/>
      <c r="C107" s="7"/>
      <c r="D107" s="5"/>
      <c r="E107" s="9"/>
      <c r="F107" s="6"/>
    </row>
    <row r="108" spans="1:6" ht="13.5">
      <c r="A108" s="4"/>
      <c r="B108" s="27"/>
      <c r="C108" s="7"/>
      <c r="D108" s="5"/>
      <c r="E108" s="9"/>
      <c r="F108" s="6"/>
    </row>
    <row r="109" spans="1:6" ht="13.5">
      <c r="A109" s="4"/>
      <c r="B109" s="27"/>
      <c r="C109" s="7"/>
      <c r="D109" s="5"/>
      <c r="E109" s="9"/>
      <c r="F109" s="6"/>
    </row>
    <row r="110" spans="1:6" ht="13.5">
      <c r="A110" s="4"/>
      <c r="B110" s="27"/>
      <c r="C110" s="7"/>
      <c r="D110" s="5"/>
      <c r="E110" s="9"/>
      <c r="F110" s="6"/>
    </row>
    <row r="111" spans="1:6" ht="13.5">
      <c r="A111" s="4"/>
      <c r="B111" s="27"/>
      <c r="C111" s="7"/>
      <c r="D111" s="5"/>
      <c r="E111" s="9"/>
      <c r="F111" s="6"/>
    </row>
    <row r="112" spans="1:6" ht="13.5">
      <c r="A112" s="4"/>
      <c r="B112" s="27"/>
      <c r="C112" s="7"/>
      <c r="D112" s="5"/>
      <c r="E112" s="9"/>
      <c r="F112" s="6"/>
    </row>
    <row r="113" spans="1:6" ht="13.5">
      <c r="A113" s="4"/>
      <c r="B113" s="27"/>
      <c r="C113" s="7"/>
      <c r="D113" s="5"/>
      <c r="E113" s="9"/>
      <c r="F113" s="6"/>
    </row>
    <row r="114" spans="1:6" ht="13.5">
      <c r="A114" s="4"/>
      <c r="B114" s="27"/>
      <c r="C114" s="7"/>
      <c r="D114" s="5"/>
      <c r="E114" s="9"/>
      <c r="F114" s="6"/>
    </row>
    <row r="115" spans="1:6" ht="13.5">
      <c r="A115" s="4"/>
      <c r="B115" s="27"/>
      <c r="C115" s="7"/>
      <c r="D115" s="5"/>
      <c r="E115" s="9"/>
      <c r="F115" s="6"/>
    </row>
    <row r="116" spans="1:6" ht="13.5">
      <c r="A116" s="4"/>
      <c r="B116" s="27"/>
      <c r="C116" s="7"/>
      <c r="D116" s="5"/>
      <c r="E116" s="9"/>
      <c r="F116" s="6"/>
    </row>
    <row r="117" spans="1:6" ht="13.5">
      <c r="A117" s="4"/>
      <c r="B117" s="27"/>
      <c r="C117" s="7"/>
      <c r="D117" s="5"/>
      <c r="E117" s="9"/>
      <c r="F117" s="6"/>
    </row>
    <row r="118" spans="1:6" ht="13.5">
      <c r="A118" s="4"/>
      <c r="B118" s="27"/>
      <c r="C118" s="7"/>
      <c r="D118" s="5"/>
      <c r="E118" s="9"/>
      <c r="F118" s="6"/>
    </row>
    <row r="119" spans="1:6" ht="13.5">
      <c r="A119" s="4"/>
      <c r="B119" s="27"/>
      <c r="C119" s="7"/>
      <c r="D119" s="5"/>
      <c r="E119" s="9"/>
      <c r="F119" s="6"/>
    </row>
    <row r="120" spans="1:6" ht="13.5">
      <c r="A120" s="4"/>
      <c r="B120" s="27"/>
      <c r="C120" s="7"/>
      <c r="D120" s="5"/>
      <c r="E120" s="9"/>
      <c r="F120" s="6"/>
    </row>
    <row r="121" spans="1:6" ht="13.5">
      <c r="A121" s="4"/>
      <c r="B121" s="27"/>
      <c r="C121" s="7"/>
      <c r="D121" s="5"/>
      <c r="E121" s="9"/>
      <c r="F121" s="6"/>
    </row>
    <row r="122" spans="1:6" ht="13.5">
      <c r="A122" s="4"/>
      <c r="B122" s="27"/>
      <c r="C122" s="7"/>
      <c r="D122" s="5"/>
      <c r="E122" s="9"/>
      <c r="F122" s="6"/>
    </row>
    <row r="123" spans="1:6" ht="13.5">
      <c r="A123" s="4"/>
      <c r="B123" s="27"/>
      <c r="C123" s="7"/>
      <c r="D123" s="5"/>
      <c r="E123" s="9"/>
      <c r="F123" s="6"/>
    </row>
    <row r="124" spans="1:6" ht="13.5">
      <c r="A124" s="4"/>
      <c r="B124" s="27"/>
      <c r="C124" s="7"/>
      <c r="D124" s="5"/>
      <c r="E124" s="9"/>
      <c r="F124" s="6"/>
    </row>
    <row r="125" spans="1:6" ht="13.5">
      <c r="A125" s="4"/>
      <c r="B125" s="27"/>
      <c r="C125" s="7"/>
      <c r="D125" s="5"/>
      <c r="E125" s="9"/>
      <c r="F125" s="6"/>
    </row>
    <row r="126" spans="1:6" ht="13.5">
      <c r="A126" s="4"/>
      <c r="B126" s="27"/>
      <c r="C126" s="7"/>
      <c r="D126" s="5"/>
      <c r="E126" s="9"/>
      <c r="F126" s="6"/>
    </row>
    <row r="127" spans="1:6" ht="13.5">
      <c r="A127" s="4"/>
      <c r="B127" s="27"/>
      <c r="C127" s="7"/>
      <c r="D127" s="5"/>
      <c r="E127" s="9"/>
      <c r="F127" s="6"/>
    </row>
    <row r="128" spans="1:6" ht="13.5">
      <c r="A128" s="4"/>
      <c r="B128" s="27"/>
      <c r="C128" s="7"/>
      <c r="D128" s="5"/>
      <c r="E128" s="9"/>
      <c r="F128" s="6"/>
    </row>
    <row r="129" spans="1:6" ht="13.5">
      <c r="A129" s="4"/>
      <c r="B129" s="27"/>
      <c r="C129" s="7"/>
      <c r="D129" s="5"/>
      <c r="E129" s="9"/>
      <c r="F129" s="6"/>
    </row>
    <row r="130" spans="1:6" ht="13.5">
      <c r="A130" s="4"/>
      <c r="B130" s="27"/>
      <c r="C130" s="7"/>
      <c r="D130" s="5"/>
      <c r="E130" s="9"/>
      <c r="F130" s="6"/>
    </row>
    <row r="131" spans="1:6" ht="13.5">
      <c r="A131" s="4"/>
      <c r="B131" s="27"/>
      <c r="C131" s="7"/>
      <c r="D131" s="5"/>
      <c r="E131" s="9"/>
      <c r="F131" s="6"/>
    </row>
    <row r="132" spans="1:6" ht="13.5">
      <c r="A132" s="4"/>
      <c r="B132" s="27"/>
      <c r="C132" s="7"/>
      <c r="D132" s="5"/>
      <c r="E132" s="9"/>
      <c r="F132" s="6"/>
    </row>
    <row r="133" spans="1:6" ht="13.5">
      <c r="A133" s="4"/>
      <c r="B133" s="27"/>
      <c r="C133" s="7"/>
      <c r="D133" s="5"/>
      <c r="E133" s="9"/>
      <c r="F133" s="6"/>
    </row>
    <row r="134" spans="1:6" ht="13.5">
      <c r="A134" s="4"/>
      <c r="B134" s="27"/>
      <c r="C134" s="7"/>
      <c r="D134" s="5"/>
      <c r="E134" s="9"/>
      <c r="F134" s="6"/>
    </row>
    <row r="135" spans="1:6" ht="13.5">
      <c r="A135" s="4"/>
      <c r="B135" s="27"/>
      <c r="C135" s="7"/>
      <c r="D135" s="5"/>
      <c r="E135" s="9"/>
      <c r="F135" s="6"/>
    </row>
    <row r="136" spans="1:6" ht="13.5">
      <c r="A136" s="4"/>
      <c r="B136" s="27"/>
      <c r="C136" s="7"/>
      <c r="D136" s="5"/>
      <c r="E136" s="9"/>
      <c r="F136" s="6"/>
    </row>
    <row r="137" spans="1:6" ht="13.5">
      <c r="A137" s="4"/>
      <c r="B137" s="27"/>
      <c r="C137" s="7"/>
      <c r="D137" s="5"/>
      <c r="E137" s="9"/>
      <c r="F137" s="6"/>
    </row>
    <row r="138" spans="1:6" ht="13.5">
      <c r="A138" s="4"/>
      <c r="B138" s="27"/>
      <c r="C138" s="7"/>
      <c r="D138" s="5"/>
      <c r="E138" s="9"/>
      <c r="F138" s="6"/>
    </row>
    <row r="139" spans="1:6" ht="13.5">
      <c r="A139" s="4"/>
      <c r="B139" s="27"/>
      <c r="C139" s="7"/>
      <c r="D139" s="5"/>
      <c r="E139" s="9"/>
      <c r="F139" s="6"/>
    </row>
    <row r="140" spans="1:6" ht="13.5">
      <c r="A140" s="4"/>
      <c r="B140" s="27"/>
      <c r="C140" s="7"/>
      <c r="D140" s="5"/>
      <c r="E140" s="9"/>
      <c r="F140" s="6"/>
    </row>
    <row r="141" spans="1:6" ht="13.5">
      <c r="A141" s="4"/>
      <c r="B141" s="27"/>
      <c r="C141" s="7"/>
      <c r="D141" s="5"/>
      <c r="E141" s="9"/>
      <c r="F141" s="6"/>
    </row>
    <row r="142" spans="1:6" ht="13.5">
      <c r="A142" s="4"/>
      <c r="B142" s="27"/>
      <c r="C142" s="7"/>
      <c r="D142" s="5"/>
      <c r="E142" s="9"/>
      <c r="F142" s="6"/>
    </row>
    <row r="143" spans="1:6" ht="13.5">
      <c r="A143" s="4"/>
      <c r="B143" s="27"/>
      <c r="C143" s="7"/>
      <c r="D143" s="5"/>
      <c r="E143" s="9"/>
      <c r="F143" s="6"/>
    </row>
    <row r="144" spans="1:6" ht="13.5">
      <c r="A144" s="4"/>
      <c r="B144" s="27"/>
      <c r="C144" s="7"/>
      <c r="D144" s="5"/>
      <c r="E144" s="9"/>
      <c r="F144" s="6"/>
    </row>
    <row r="145" spans="1:6" ht="13.5">
      <c r="A145" s="4"/>
      <c r="B145" s="27"/>
      <c r="C145" s="7"/>
      <c r="D145" s="5"/>
      <c r="E145" s="9"/>
      <c r="F145" s="6"/>
    </row>
    <row r="146" spans="1:6" ht="13.5">
      <c r="A146" s="4"/>
      <c r="B146" s="27"/>
      <c r="C146" s="7"/>
      <c r="D146" s="5"/>
      <c r="E146" s="9"/>
      <c r="F146" s="6"/>
    </row>
    <row r="147" spans="1:6" ht="13.5">
      <c r="A147" s="4"/>
      <c r="B147" s="27"/>
      <c r="C147" s="7"/>
      <c r="D147" s="5"/>
      <c r="E147" s="9"/>
      <c r="F147" s="6"/>
    </row>
    <row r="148" spans="1:6" ht="13.5">
      <c r="A148" s="4"/>
      <c r="B148" s="27"/>
      <c r="C148" s="7"/>
      <c r="D148" s="5"/>
      <c r="E148" s="9"/>
      <c r="F148" s="6"/>
    </row>
    <row r="149" spans="1:6" ht="13.5">
      <c r="A149" s="4"/>
      <c r="B149" s="27"/>
      <c r="C149" s="7"/>
      <c r="D149" s="5"/>
      <c r="E149" s="9"/>
      <c r="F149" s="6"/>
    </row>
    <row r="150" spans="1:6" ht="13.5">
      <c r="A150" s="4"/>
      <c r="B150" s="27"/>
      <c r="C150" s="7"/>
      <c r="D150" s="5"/>
      <c r="E150" s="9"/>
      <c r="F150" s="6"/>
    </row>
    <row r="151" spans="1:6" ht="13.5">
      <c r="A151" s="4"/>
      <c r="B151" s="27"/>
      <c r="C151" s="7"/>
      <c r="D151" s="5"/>
      <c r="E151" s="9"/>
      <c r="F151" s="6"/>
    </row>
    <row r="152" spans="1:6" ht="13.5">
      <c r="A152" s="4"/>
      <c r="B152" s="27"/>
      <c r="C152" s="7"/>
      <c r="D152" s="5"/>
      <c r="E152" s="9"/>
      <c r="F152" s="6"/>
    </row>
    <row r="153" spans="1:6" ht="13.5">
      <c r="A153" s="4"/>
      <c r="B153" s="27"/>
      <c r="C153" s="7"/>
      <c r="D153" s="5"/>
      <c r="E153" s="9"/>
      <c r="F153" s="6"/>
    </row>
    <row r="154" spans="1:6" ht="13.5">
      <c r="A154" s="4"/>
      <c r="B154" s="27"/>
      <c r="C154" s="7"/>
      <c r="D154" s="5"/>
      <c r="E154" s="9"/>
      <c r="F154" s="6"/>
    </row>
    <row r="155" spans="1:6" ht="13.5">
      <c r="A155" s="4"/>
      <c r="B155" s="27"/>
      <c r="C155" s="7"/>
      <c r="D155" s="5"/>
      <c r="E155" s="9"/>
      <c r="F155" s="6"/>
    </row>
    <row r="156" spans="1:6" ht="13.5">
      <c r="A156" s="4"/>
      <c r="B156" s="27"/>
      <c r="C156" s="7"/>
      <c r="D156" s="5"/>
      <c r="E156" s="9"/>
      <c r="F156" s="6"/>
    </row>
    <row r="157" spans="1:6" ht="13.5">
      <c r="A157" s="4"/>
      <c r="B157" s="27"/>
      <c r="C157" s="7"/>
      <c r="D157" s="5"/>
      <c r="E157" s="9"/>
      <c r="F157" s="6"/>
    </row>
    <row r="158" spans="1:6" ht="13.5">
      <c r="A158" s="4"/>
      <c r="B158" s="27"/>
      <c r="C158" s="7"/>
      <c r="D158" s="5"/>
      <c r="E158" s="9"/>
      <c r="F158" s="6"/>
    </row>
    <row r="159" spans="1:6" ht="13.5">
      <c r="A159" s="4"/>
      <c r="B159" s="27"/>
      <c r="C159" s="7"/>
      <c r="D159" s="5"/>
      <c r="E159" s="9"/>
      <c r="F159" s="6"/>
    </row>
    <row r="160" spans="1:6" ht="13.5">
      <c r="A160" s="4"/>
      <c r="B160" s="27"/>
      <c r="C160" s="7"/>
      <c r="D160" s="5"/>
      <c r="E160" s="9"/>
      <c r="F160" s="6"/>
    </row>
    <row r="161" spans="1:6" ht="13.5">
      <c r="A161" s="4"/>
      <c r="B161" s="27"/>
      <c r="C161" s="7"/>
      <c r="D161" s="5"/>
      <c r="E161" s="9"/>
      <c r="F161" s="6"/>
    </row>
    <row r="162" spans="1:6" ht="13.5">
      <c r="A162" s="4"/>
      <c r="B162" s="27"/>
      <c r="C162" s="7"/>
      <c r="D162" s="5"/>
      <c r="E162" s="9"/>
      <c r="F162" s="6"/>
    </row>
    <row r="163" spans="1:6" ht="13.5">
      <c r="A163" s="4"/>
      <c r="B163" s="27"/>
      <c r="C163" s="7"/>
      <c r="D163" s="5"/>
      <c r="E163" s="9"/>
      <c r="F163" s="6"/>
    </row>
    <row r="164" spans="1:6" ht="13.5">
      <c r="A164" s="4"/>
      <c r="B164" s="27"/>
      <c r="C164" s="7"/>
      <c r="D164" s="5"/>
      <c r="E164" s="9"/>
      <c r="F164" s="6"/>
    </row>
    <row r="165" spans="1:6" ht="13.5">
      <c r="A165" s="4"/>
      <c r="B165" s="27"/>
      <c r="C165" s="7"/>
      <c r="D165" s="5"/>
      <c r="E165" s="9"/>
      <c r="F165" s="6"/>
    </row>
    <row r="166" spans="1:6" ht="13.5">
      <c r="A166" s="4"/>
      <c r="B166" s="27"/>
      <c r="C166" s="7"/>
      <c r="D166" s="5"/>
      <c r="E166" s="9"/>
      <c r="F166" s="6"/>
    </row>
    <row r="167" spans="1:6" ht="13.5">
      <c r="A167" s="4"/>
      <c r="B167" s="27"/>
      <c r="C167" s="7"/>
      <c r="D167" s="5"/>
      <c r="E167" s="9"/>
      <c r="F167" s="6"/>
    </row>
    <row r="168" spans="1:6" ht="13.5">
      <c r="A168" s="4"/>
      <c r="B168" s="27"/>
      <c r="C168" s="7"/>
      <c r="D168" s="5"/>
      <c r="E168" s="9"/>
      <c r="F168" s="6"/>
    </row>
    <row r="169" spans="1:6" ht="13.5">
      <c r="A169" s="4"/>
      <c r="B169" s="27"/>
      <c r="C169" s="7"/>
      <c r="D169" s="5"/>
      <c r="E169" s="9"/>
      <c r="F169" s="6"/>
    </row>
  </sheetData>
  <sheetProtection/>
  <mergeCells count="16">
    <mergeCell ref="D92:G92"/>
    <mergeCell ref="B89:C89"/>
    <mergeCell ref="B90:C90"/>
    <mergeCell ref="A86:A90"/>
    <mergeCell ref="B92:C92"/>
    <mergeCell ref="D91:F91"/>
    <mergeCell ref="A1:G1"/>
    <mergeCell ref="D86:F86"/>
    <mergeCell ref="D87:F87"/>
    <mergeCell ref="D88:F88"/>
    <mergeCell ref="D89:F89"/>
    <mergeCell ref="D90:F90"/>
    <mergeCell ref="B86:C86"/>
    <mergeCell ref="B87:C87"/>
    <mergeCell ref="B88:C88"/>
    <mergeCell ref="G2:G4"/>
  </mergeCells>
  <printOptions/>
  <pageMargins left="0.25" right="0.25" top="0.75" bottom="0.75" header="0.3" footer="0.3"/>
  <pageSetup firstPageNumber="1" useFirstPageNumber="1" horizontalDpi="300" verticalDpi="300" orientation="portrait" paperSize="9" r:id="rId1"/>
  <headerFooter alignWithMargins="0">
    <oddHeader>&amp;C&amp;"Arial,Normal"&amp;A</oddHeader>
    <oddFooter>&amp;C&amp;"Arial,Normal"페이지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anakii</dc:creator>
  <cp:keywords/>
  <dc:description/>
  <cp:lastModifiedBy>Anakii Liu</cp:lastModifiedBy>
  <cp:lastPrinted>2013-02-03T17:39:58Z</cp:lastPrinted>
  <dcterms:created xsi:type="dcterms:W3CDTF">2013-02-03T12:54:11Z</dcterms:created>
  <dcterms:modified xsi:type="dcterms:W3CDTF">2018-08-17T11:19:54Z</dcterms:modified>
  <cp:category/>
  <cp:version/>
  <cp:contentType/>
  <cp:contentStatus/>
</cp:coreProperties>
</file>